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BE\Desktop\2026\Dépliant\"/>
    </mc:Choice>
  </mc:AlternateContent>
  <xr:revisionPtr revIDLastSave="0" documentId="13_ncr:1_{56CEC024-28A6-4DDB-8729-C80C3B0FB4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on de commande" sheetId="1" r:id="rId1"/>
  </sheets>
  <definedNames>
    <definedName name="_xlnm.Print_Area" localSheetId="0">'Bon de commande'!$A$1:$K$55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4" i="1" l="1"/>
  <c r="K19" i="1" l="1"/>
  <c r="K20" i="1"/>
  <c r="K21" i="1"/>
  <c r="K22" i="1"/>
  <c r="K23" i="1"/>
  <c r="K25" i="1"/>
  <c r="K26" i="1"/>
  <c r="K28" i="1"/>
  <c r="K29" i="1"/>
  <c r="K6" i="1"/>
  <c r="K7" i="1"/>
  <c r="K8" i="1"/>
  <c r="K9" i="1"/>
  <c r="K10" i="1"/>
  <c r="K11" i="1"/>
  <c r="K12" i="1"/>
  <c r="K13" i="1"/>
  <c r="K14" i="1"/>
  <c r="K15" i="1"/>
  <c r="K16" i="1"/>
  <c r="K17" i="1"/>
  <c r="K5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19" i="1"/>
  <c r="E18" i="1"/>
  <c r="E6" i="1"/>
  <c r="E7" i="1"/>
  <c r="E8" i="1"/>
  <c r="E9" i="1"/>
  <c r="E10" i="1"/>
  <c r="E11" i="1"/>
  <c r="E12" i="1"/>
  <c r="E13" i="1"/>
  <c r="E14" i="1"/>
  <c r="E15" i="1"/>
  <c r="E16" i="1"/>
  <c r="E17" i="1"/>
  <c r="E5" i="1"/>
  <c r="K37" i="1"/>
  <c r="K36" i="1"/>
  <c r="K35" i="1"/>
  <c r="K31" i="1" l="1"/>
  <c r="K41" i="1" s="1"/>
</calcChain>
</file>

<file path=xl/sharedStrings.xml><?xml version="1.0" encoding="utf-8"?>
<sst xmlns="http://schemas.openxmlformats.org/spreadsheetml/2006/main" count="117" uniqueCount="93">
  <si>
    <t>Magret seché</t>
  </si>
  <si>
    <t>3 cuisses</t>
  </si>
  <si>
    <t>4 cuisses</t>
  </si>
  <si>
    <t>Aile+cuisse</t>
  </si>
  <si>
    <t>Magret</t>
  </si>
  <si>
    <t>Gesiers 5</t>
  </si>
  <si>
    <t>Prix unitaire</t>
  </si>
  <si>
    <t>Quantité</t>
  </si>
  <si>
    <t>125g</t>
  </si>
  <si>
    <t>180g</t>
  </si>
  <si>
    <t>300g</t>
  </si>
  <si>
    <t>425g</t>
  </si>
  <si>
    <t>Foie gras de Canard entier</t>
  </si>
  <si>
    <t>90g</t>
  </si>
  <si>
    <t>190g</t>
  </si>
  <si>
    <t>320g</t>
  </si>
  <si>
    <t>Bloc de foie gras d'Oie</t>
  </si>
  <si>
    <t>Bloc de foie gras de Canard</t>
  </si>
  <si>
    <t>Foie gras d'Oie entier</t>
  </si>
  <si>
    <t>2 cuisses</t>
  </si>
  <si>
    <t>Confit d'Oie</t>
  </si>
  <si>
    <t>Confit de Canard</t>
  </si>
  <si>
    <t>Gesiers 3</t>
  </si>
  <si>
    <t>Gesiers oie 3</t>
  </si>
  <si>
    <t>Gesiers d'Oie</t>
  </si>
  <si>
    <t>Gésiers de Canard</t>
  </si>
  <si>
    <t>Magret fourré au foie gras</t>
  </si>
  <si>
    <t>Graisse de Canard</t>
  </si>
  <si>
    <t>600g</t>
  </si>
  <si>
    <t>Paté au foie gras de canard</t>
  </si>
  <si>
    <t>Paté de canard parfumé à l'armagnac</t>
  </si>
  <si>
    <t>Cou de Canard farci</t>
  </si>
  <si>
    <t>380g</t>
  </si>
  <si>
    <t>540g</t>
  </si>
  <si>
    <t>130g</t>
  </si>
  <si>
    <t>Fritons de canard</t>
  </si>
  <si>
    <t>Rillettes de canard au foie gras</t>
  </si>
  <si>
    <t>Rillettes pur canard</t>
  </si>
  <si>
    <t>Rillettes pure oie</t>
  </si>
  <si>
    <t>Délice de Peyroutet</t>
  </si>
  <si>
    <t>6 Manchons</t>
  </si>
  <si>
    <t>Daube de canard aux pruneaux</t>
  </si>
  <si>
    <t>420g</t>
  </si>
  <si>
    <t>800g</t>
  </si>
  <si>
    <t>1300g</t>
  </si>
  <si>
    <t>Cassoulet gascon au confit de canard</t>
  </si>
  <si>
    <t>Haricots cuisinés</t>
  </si>
  <si>
    <t>Cœurs de canard fourrés au foie gras</t>
  </si>
  <si>
    <t>5 Manchons</t>
  </si>
  <si>
    <t>Magret seché tranché</t>
  </si>
  <si>
    <t>Filet découverte 130g</t>
  </si>
  <si>
    <t>Filet découverte 180g</t>
  </si>
  <si>
    <t>4 manchons</t>
  </si>
  <si>
    <t>TOTAL GENERAL</t>
  </si>
  <si>
    <t>Valeur</t>
  </si>
  <si>
    <t>Commande &lt; 100€</t>
  </si>
  <si>
    <t>Commande &gt; 100€ &lt; 180€</t>
  </si>
  <si>
    <t>Commande &gt; 180€ &lt; 350€</t>
  </si>
  <si>
    <t>FRANCO</t>
  </si>
  <si>
    <t>Commande &gt; 350€ &lt; 750€</t>
  </si>
  <si>
    <t>Commande &gt; 750€</t>
  </si>
  <si>
    <t>Mi-cuit</t>
  </si>
  <si>
    <t>Email</t>
  </si>
  <si>
    <t>Paiement par chèque joint libellé à "EARL FABE"</t>
  </si>
  <si>
    <t>Règlement par virement</t>
  </si>
  <si>
    <t>IBAN: FR76 1027 8022 6000 0201 1840 158</t>
  </si>
  <si>
    <t xml:space="preserve">            CMCIFR2A</t>
  </si>
  <si>
    <t>Paiement par CARTE BANCAIRE</t>
  </si>
  <si>
    <t>Paiement sécurisé par téléphone au 06.86.67.67.43</t>
  </si>
  <si>
    <t>Total Produits</t>
  </si>
  <si>
    <t>50 à 60 gr/ personne
(quantité en gr)</t>
  </si>
  <si>
    <t>Destinataire</t>
  </si>
  <si>
    <t>Nom:</t>
  </si>
  <si>
    <t>Prénom:</t>
  </si>
  <si>
    <t>Adresse:</t>
  </si>
  <si>
    <t>Code postal:</t>
  </si>
  <si>
    <t>Ville:</t>
  </si>
  <si>
    <t>Tel * :</t>
  </si>
  <si>
    <t>Port * :</t>
  </si>
  <si>
    <t>E-mail:</t>
  </si>
  <si>
    <t>(*) Un n° de tel est obligatoire pour la livraison</t>
  </si>
  <si>
    <t>13,00€/
100gr</t>
  </si>
  <si>
    <t>Ballotine - 1000gr</t>
  </si>
  <si>
    <t>Frais d'expédition</t>
  </si>
  <si>
    <t>Garbure - 1000g</t>
  </si>
  <si>
    <t>Cuisses aux raisins - 900g</t>
  </si>
  <si>
    <t>Daube d'oie aux pruneaux - 1000g</t>
  </si>
  <si>
    <t>Graisse oie 300g</t>
  </si>
  <si>
    <t>1 cuisse - 920g</t>
  </si>
  <si>
    <t>1 aile - 920g</t>
  </si>
  <si>
    <t>Famille FABE Mireille, Laurent et Florian
LES POTS D’ANNE
Ferme de Peyroutet
2392 route de la Grave
32440 Castelnau d’Auzan Labarrère
05 62 29 40 55 / 06 86 67 67 43
E-mail: lespotsdanne@orange.fr
Site: www.lespotsdanne.fr</t>
  </si>
  <si>
    <t>BON DE COMMANDE - LES POTS D'ANNE - Tarifs valables jusqu'au 30/06/2027</t>
  </si>
  <si>
    <t>Cassoulet gascon au confit d'oie 1300g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</si>
</sst>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0#&quot; &quot;##&quot; &quot;##&quot; &quot;##&quot; &quot;##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theme="5" tint="0.59999389629810485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25">
    <xf numFmtId="0" fontId="0" fillId="0" borderId="0" xfId="0"/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7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0" xfId="0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vertical="center"/>
    </xf>
    <xf numFmtId="164" fontId="1" fillId="0" borderId="0" xfId="0" applyNumberFormat="1" applyFont="1" applyAlignment="1">
      <alignment vertical="center"/>
    </xf>
    <xf numFmtId="164" fontId="1" fillId="0" borderId="11" xfId="0" applyNumberFormat="1" applyFont="1" applyBorder="1" applyAlignment="1">
      <alignment vertical="center"/>
    </xf>
    <xf numFmtId="164" fontId="1" fillId="0" borderId="12" xfId="0" applyNumberFormat="1" applyFont="1" applyBorder="1" applyAlignment="1">
      <alignment vertical="center"/>
    </xf>
    <xf numFmtId="164" fontId="1" fillId="0" borderId="13" xfId="0" applyNumberFormat="1" applyFont="1" applyBorder="1" applyAlignment="1">
      <alignment vertical="center"/>
    </xf>
    <xf numFmtId="164" fontId="1" fillId="0" borderId="7" xfId="0" applyNumberFormat="1" applyFont="1" applyBorder="1" applyAlignment="1">
      <alignment vertical="center"/>
    </xf>
    <xf numFmtId="164" fontId="1" fillId="0" borderId="9" xfId="0" applyNumberFormat="1" applyFont="1" applyBorder="1" applyAlignment="1">
      <alignment vertical="center"/>
    </xf>
    <xf numFmtId="164" fontId="1" fillId="0" borderId="9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4" fontId="1" fillId="0" borderId="18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/>
    </xf>
    <xf numFmtId="2" fontId="3" fillId="0" borderId="10" xfId="0" applyNumberFormat="1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center"/>
    </xf>
    <xf numFmtId="0" fontId="1" fillId="0" borderId="27" xfId="0" applyFont="1" applyBorder="1" applyAlignment="1">
      <alignment vertical="center"/>
    </xf>
    <xf numFmtId="164" fontId="1" fillId="0" borderId="27" xfId="0" applyNumberFormat="1" applyFont="1" applyBorder="1" applyAlignment="1">
      <alignment vertical="center"/>
    </xf>
    <xf numFmtId="2" fontId="1" fillId="0" borderId="28" xfId="0" applyNumberFormat="1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2" fontId="1" fillId="0" borderId="30" xfId="0" applyNumberFormat="1" applyFont="1" applyBorder="1" applyAlignment="1">
      <alignment vertical="center"/>
    </xf>
    <xf numFmtId="164" fontId="1" fillId="0" borderId="30" xfId="0" applyNumberFormat="1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164" fontId="1" fillId="0" borderId="25" xfId="0" applyNumberFormat="1" applyFont="1" applyBorder="1" applyAlignment="1">
      <alignment vertical="center"/>
    </xf>
    <xf numFmtId="2" fontId="1" fillId="0" borderId="32" xfId="0" applyNumberFormat="1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6" fillId="0" borderId="29" xfId="0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6" fillId="0" borderId="31" xfId="0" applyFont="1" applyBorder="1" applyAlignment="1">
      <alignment vertical="center"/>
    </xf>
    <xf numFmtId="164" fontId="1" fillId="0" borderId="18" xfId="0" applyNumberFormat="1" applyFont="1" applyBorder="1" applyAlignment="1">
      <alignment vertical="center"/>
    </xf>
    <xf numFmtId="164" fontId="1" fillId="0" borderId="35" xfId="0" applyNumberFormat="1" applyFont="1" applyBorder="1" applyAlignment="1">
      <alignment vertical="center"/>
    </xf>
    <xf numFmtId="0" fontId="1" fillId="0" borderId="23" xfId="0" applyFont="1" applyBorder="1" applyAlignment="1">
      <alignment vertical="center" wrapText="1"/>
    </xf>
    <xf numFmtId="0" fontId="1" fillId="0" borderId="38" xfId="0" applyFont="1" applyBorder="1" applyAlignment="1">
      <alignment vertical="center"/>
    </xf>
    <xf numFmtId="164" fontId="1" fillId="0" borderId="38" xfId="0" applyNumberFormat="1" applyFont="1" applyBorder="1" applyAlignment="1">
      <alignment vertical="center"/>
    </xf>
    <xf numFmtId="0" fontId="1" fillId="0" borderId="29" xfId="0" applyFont="1" applyBorder="1" applyAlignment="1">
      <alignment horizontal="center" vertical="center"/>
    </xf>
    <xf numFmtId="164" fontId="1" fillId="2" borderId="34" xfId="0" applyNumberFormat="1" applyFont="1" applyFill="1" applyBorder="1" applyAlignment="1">
      <alignment vertical="center"/>
    </xf>
    <xf numFmtId="164" fontId="1" fillId="2" borderId="35" xfId="0" applyNumberFormat="1" applyFont="1" applyFill="1" applyBorder="1" applyAlignment="1">
      <alignment vertical="center"/>
    </xf>
    <xf numFmtId="164" fontId="1" fillId="2" borderId="36" xfId="0" applyNumberFormat="1" applyFont="1" applyFill="1" applyBorder="1" applyAlignment="1">
      <alignment vertical="center"/>
    </xf>
    <xf numFmtId="164" fontId="1" fillId="2" borderId="41" xfId="0" applyNumberFormat="1" applyFont="1" applyFill="1" applyBorder="1" applyAlignment="1">
      <alignment vertical="center"/>
    </xf>
    <xf numFmtId="164" fontId="1" fillId="2" borderId="33" xfId="0" applyNumberFormat="1" applyFont="1" applyFill="1" applyBorder="1" applyAlignment="1">
      <alignment vertical="center"/>
    </xf>
    <xf numFmtId="164" fontId="1" fillId="2" borderId="10" xfId="0" applyNumberFormat="1" applyFont="1" applyFill="1" applyBorder="1" applyAlignment="1">
      <alignment vertical="center"/>
    </xf>
    <xf numFmtId="164" fontId="1" fillId="2" borderId="40" xfId="0" applyNumberFormat="1" applyFont="1" applyFill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39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164" fontId="1" fillId="0" borderId="23" xfId="0" applyNumberFormat="1" applyFont="1" applyBorder="1" applyAlignment="1">
      <alignment vertical="center" wrapText="1"/>
    </xf>
    <xf numFmtId="0" fontId="3" fillId="0" borderId="14" xfId="0" applyFont="1" applyBorder="1" applyAlignment="1">
      <alignment vertical="center"/>
    </xf>
    <xf numFmtId="0" fontId="1" fillId="0" borderId="5" xfId="0" applyFont="1" applyBorder="1" applyAlignment="1">
      <alignment horizontal="center" vertical="center" wrapText="1"/>
    </xf>
    <xf numFmtId="164" fontId="1" fillId="0" borderId="13" xfId="0" applyNumberFormat="1" applyFont="1" applyBorder="1" applyAlignment="1">
      <alignment horizontal="center" vertical="center"/>
    </xf>
    <xf numFmtId="0" fontId="1" fillId="3" borderId="21" xfId="0" applyFont="1" applyFill="1" applyBorder="1" applyAlignment="1">
      <alignment vertical="center"/>
    </xf>
    <xf numFmtId="164" fontId="1" fillId="3" borderId="36" xfId="0" applyNumberFormat="1" applyFont="1" applyFill="1" applyBorder="1" applyAlignment="1">
      <alignment vertical="center"/>
    </xf>
    <xf numFmtId="164" fontId="1" fillId="0" borderId="43" xfId="0" applyNumberFormat="1" applyFont="1" applyBorder="1" applyAlignment="1">
      <alignment vertical="center"/>
    </xf>
    <xf numFmtId="0" fontId="1" fillId="0" borderId="44" xfId="0" applyFont="1" applyBorder="1" applyAlignment="1">
      <alignment vertical="center"/>
    </xf>
    <xf numFmtId="164" fontId="1" fillId="0" borderId="45" xfId="0" applyNumberFormat="1" applyFont="1" applyBorder="1" applyAlignment="1">
      <alignment vertical="center"/>
    </xf>
    <xf numFmtId="0" fontId="3" fillId="5" borderId="26" xfId="0" applyFont="1" applyFill="1" applyBorder="1" applyAlignment="1">
      <alignment horizontal="centerContinuous" vertical="center"/>
    </xf>
    <xf numFmtId="0" fontId="3" fillId="5" borderId="27" xfId="0" applyFont="1" applyFill="1" applyBorder="1" applyAlignment="1">
      <alignment horizontal="centerContinuous" vertical="center"/>
    </xf>
    <xf numFmtId="0" fontId="3" fillId="5" borderId="28" xfId="0" applyFont="1" applyFill="1" applyBorder="1" applyAlignment="1">
      <alignment horizontal="centerContinuous" vertical="center"/>
    </xf>
    <xf numFmtId="0" fontId="1" fillId="5" borderId="29" xfId="0" applyFont="1" applyFill="1" applyBorder="1" applyAlignment="1">
      <alignment vertical="center"/>
    </xf>
    <xf numFmtId="0" fontId="1" fillId="5" borderId="0" xfId="0" applyFont="1" applyFill="1" applyAlignment="1">
      <alignment vertical="center"/>
    </xf>
    <xf numFmtId="0" fontId="1" fillId="5" borderId="0" xfId="0" applyFont="1" applyFill="1" applyAlignment="1">
      <alignment vertical="top"/>
    </xf>
    <xf numFmtId="0" fontId="1" fillId="5" borderId="30" xfId="0" applyFont="1" applyFill="1" applyBorder="1" applyAlignment="1">
      <alignment vertical="top"/>
    </xf>
    <xf numFmtId="0" fontId="1" fillId="5" borderId="29" xfId="0" applyFont="1" applyFill="1" applyBorder="1" applyAlignment="1">
      <alignment vertical="top"/>
    </xf>
    <xf numFmtId="0" fontId="1" fillId="5" borderId="29" xfId="0" applyFont="1" applyFill="1" applyBorder="1" applyAlignment="1">
      <alignment horizontal="left" vertical="center"/>
    </xf>
    <xf numFmtId="0" fontId="1" fillId="5" borderId="0" xfId="0" applyFont="1" applyFill="1" applyAlignment="1">
      <alignment horizontal="left" vertical="center"/>
    </xf>
    <xf numFmtId="0" fontId="1" fillId="5" borderId="30" xfId="0" applyFont="1" applyFill="1" applyBorder="1" applyAlignment="1">
      <alignment vertical="center"/>
    </xf>
    <xf numFmtId="0" fontId="1" fillId="5" borderId="29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5" borderId="30" xfId="0" applyFont="1" applyFill="1" applyBorder="1" applyAlignment="1">
      <alignment horizontal="center" vertical="center"/>
    </xf>
    <xf numFmtId="165" fontId="1" fillId="5" borderId="0" xfId="0" applyNumberFormat="1" applyFont="1" applyFill="1" applyAlignment="1">
      <alignment vertical="center"/>
    </xf>
    <xf numFmtId="0" fontId="7" fillId="5" borderId="0" xfId="1" applyNumberFormat="1" applyFill="1" applyBorder="1" applyAlignment="1">
      <alignment vertical="center"/>
    </xf>
    <xf numFmtId="0" fontId="1" fillId="5" borderId="31" xfId="0" applyFont="1" applyFill="1" applyBorder="1" applyAlignment="1">
      <alignment vertical="center"/>
    </xf>
    <xf numFmtId="0" fontId="1" fillId="5" borderId="25" xfId="0" applyFont="1" applyFill="1" applyBorder="1" applyAlignment="1">
      <alignment vertical="center"/>
    </xf>
    <xf numFmtId="0" fontId="1" fillId="5" borderId="32" xfId="0" applyFont="1" applyFill="1" applyBorder="1" applyAlignment="1">
      <alignment vertical="center"/>
    </xf>
    <xf numFmtId="0" fontId="0" fillId="5" borderId="0" xfId="0" applyFill="1"/>
    <xf numFmtId="0" fontId="0" fillId="5" borderId="30" xfId="0" applyFill="1" applyBorder="1"/>
    <xf numFmtId="0" fontId="1" fillId="5" borderId="0" xfId="0" applyFont="1" applyFill="1" applyAlignment="1">
      <alignment vertical="center"/>
    </xf>
    <xf numFmtId="0" fontId="1" fillId="5" borderId="30" xfId="0" applyFont="1" applyFill="1" applyBorder="1" applyAlignment="1">
      <alignment vertical="center"/>
    </xf>
    <xf numFmtId="165" fontId="1" fillId="5" borderId="0" xfId="0" applyNumberFormat="1" applyFont="1" applyFill="1" applyAlignment="1">
      <alignment vertical="center"/>
    </xf>
    <xf numFmtId="165" fontId="1" fillId="5" borderId="30" xfId="0" applyNumberFormat="1" applyFont="1" applyFill="1" applyBorder="1" applyAlignment="1">
      <alignment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1">
    <dxf>
      <font>
        <color theme="0"/>
      </font>
    </dxf>
  </dxfs>
  <tableStyles count="0" defaultTableStyle="TableStyleMedium2" defaultPivotStyle="PivotStyleLight16"/>
  <colors>
    <mruColors>
      <color rgb="FF006600"/>
      <color rgb="FF008000"/>
      <color rgb="FF3E62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514350</xdr:colOff>
      <xdr:row>0</xdr:row>
      <xdr:rowOff>200025</xdr:rowOff>
    </xdr:from>
    <xdr:to>
      <xdr:col>10</xdr:col>
      <xdr:colOff>419100</xdr:colOff>
      <xdr:row>0</xdr:row>
      <xdr:rowOff>1600200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7210425" y="200025"/>
          <a:ext cx="2466975" cy="1400175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>
    <xdr:from>
      <xdr:col>10</xdr:col>
      <xdr:colOff>361950</xdr:colOff>
      <xdr:row>42</xdr:row>
      <xdr:rowOff>34290</xdr:rowOff>
    </xdr:from>
    <xdr:to>
      <xdr:col>10</xdr:col>
      <xdr:colOff>542925</xdr:colOff>
      <xdr:row>42</xdr:row>
      <xdr:rowOff>196215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9749790" y="10968990"/>
          <a:ext cx="180975" cy="161925"/>
        </a:xfrm>
        <a:prstGeom prst="rect">
          <a:avLst/>
        </a:prstGeom>
        <a:noFill/>
        <a:ln w="38100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361950</xdr:colOff>
      <xdr:row>44</xdr:row>
      <xdr:rowOff>76200</xdr:rowOff>
    </xdr:from>
    <xdr:to>
      <xdr:col>10</xdr:col>
      <xdr:colOff>542925</xdr:colOff>
      <xdr:row>45</xdr:row>
      <xdr:rowOff>47625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9353550" y="11239500"/>
          <a:ext cx="180975" cy="171450"/>
        </a:xfrm>
        <a:prstGeom prst="rect">
          <a:avLst/>
        </a:prstGeom>
        <a:noFill/>
        <a:ln w="38100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361950</xdr:colOff>
      <xdr:row>46</xdr:row>
      <xdr:rowOff>104775</xdr:rowOff>
    </xdr:from>
    <xdr:to>
      <xdr:col>10</xdr:col>
      <xdr:colOff>542925</xdr:colOff>
      <xdr:row>47</xdr:row>
      <xdr:rowOff>66675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9353550" y="11668125"/>
          <a:ext cx="180975" cy="161925"/>
        </a:xfrm>
        <a:prstGeom prst="rect">
          <a:avLst/>
        </a:prstGeom>
        <a:noFill/>
        <a:ln w="38100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2</xdr:col>
      <xdr:colOff>601980</xdr:colOff>
      <xdr:row>0</xdr:row>
      <xdr:rowOff>236220</xdr:rowOff>
    </xdr:from>
    <xdr:to>
      <xdr:col>7</xdr:col>
      <xdr:colOff>14826</xdr:colOff>
      <xdr:row>0</xdr:row>
      <xdr:rowOff>1512410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73780" y="236220"/>
          <a:ext cx="3314286" cy="12761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4"/>
  <sheetViews>
    <sheetView showGridLines="0" tabSelected="1" zoomScaleNormal="100" workbookViewId="0">
      <selection activeCell="M1" sqref="M1"/>
    </sheetView>
  </sheetViews>
  <sheetFormatPr baseColWidth="10" defaultColWidth="11.5703125" defaultRowHeight="15.75" x14ac:dyDescent="0.25"/>
  <cols>
    <col min="1" max="1" width="22.7109375" style="1" customWidth="1"/>
    <col min="2" max="2" width="20.7109375" style="1" customWidth="1"/>
    <col min="3" max="4" width="10.7109375" style="11" customWidth="1"/>
    <col min="5" max="5" width="12.28515625" style="1" customWidth="1"/>
    <col min="6" max="6" width="1.85546875" style="1" customWidth="1"/>
    <col min="7" max="7" width="21.42578125" style="1" customWidth="1"/>
    <col min="8" max="8" width="17" style="1" customWidth="1"/>
    <col min="9" max="10" width="10.7109375" style="11" customWidth="1"/>
    <col min="11" max="11" width="10.7109375" style="2" customWidth="1"/>
    <col min="12" max="12" width="11.7109375" style="1" customWidth="1"/>
    <col min="13" max="16384" width="11.5703125" style="1"/>
  </cols>
  <sheetData>
    <row r="1" spans="1:11" ht="150" customHeight="1" thickBot="1" x14ac:dyDescent="0.3">
      <c r="A1" s="116" t="s">
        <v>90</v>
      </c>
      <c r="B1" s="116"/>
      <c r="C1" s="116"/>
      <c r="D1" s="22"/>
    </row>
    <row r="2" spans="1:11" ht="38.25" customHeight="1" thickBot="1" x14ac:dyDescent="0.3">
      <c r="A2" s="122" t="s">
        <v>91</v>
      </c>
      <c r="B2" s="123"/>
      <c r="C2" s="123"/>
      <c r="D2" s="123"/>
      <c r="E2" s="123"/>
      <c r="F2" s="123"/>
      <c r="G2" s="123"/>
      <c r="H2" s="123"/>
      <c r="I2" s="123"/>
      <c r="J2" s="123"/>
      <c r="K2" s="124"/>
    </row>
    <row r="3" spans="1:11" ht="16.5" thickBot="1" x14ac:dyDescent="0.3"/>
    <row r="4" spans="1:11" s="3" customFormat="1" ht="32.25" thickBot="1" x14ac:dyDescent="0.3">
      <c r="C4" s="17" t="s">
        <v>6</v>
      </c>
      <c r="D4" s="20" t="s">
        <v>7</v>
      </c>
      <c r="E4" s="9" t="s">
        <v>54</v>
      </c>
      <c r="I4" s="17" t="s">
        <v>6</v>
      </c>
      <c r="J4" s="20" t="s">
        <v>7</v>
      </c>
      <c r="K4" s="9" t="s">
        <v>54</v>
      </c>
    </row>
    <row r="5" spans="1:11" x14ac:dyDescent="0.25">
      <c r="A5" s="105" t="s">
        <v>12</v>
      </c>
      <c r="B5" s="6" t="s">
        <v>8</v>
      </c>
      <c r="C5" s="12">
        <v>20.5</v>
      </c>
      <c r="D5" s="54"/>
      <c r="E5" s="46" t="str">
        <f>IF(D5=0,"",C5*D5)</f>
        <v/>
      </c>
      <c r="G5" s="95" t="s">
        <v>36</v>
      </c>
      <c r="H5" s="6" t="s">
        <v>34</v>
      </c>
      <c r="I5" s="12">
        <v>5.2</v>
      </c>
      <c r="J5" s="27"/>
      <c r="K5" s="46" t="str">
        <f>IF(J5=0,"",I5*J5)</f>
        <v/>
      </c>
    </row>
    <row r="6" spans="1:11" ht="16.5" thickBot="1" x14ac:dyDescent="0.3">
      <c r="A6" s="113"/>
      <c r="B6" s="7" t="s">
        <v>9</v>
      </c>
      <c r="C6" s="13">
        <v>27</v>
      </c>
      <c r="D6" s="57"/>
      <c r="E6" s="47" t="str">
        <f t="shared" ref="E6:E17" si="0">IF(D6=0,"",C6*D6)</f>
        <v/>
      </c>
      <c r="G6" s="96"/>
      <c r="H6" s="8" t="s">
        <v>9</v>
      </c>
      <c r="I6" s="14">
        <v>6.7</v>
      </c>
      <c r="J6" s="53"/>
      <c r="K6" s="48" t="str">
        <f t="shared" ref="K6:K29" si="1">IF(J6=0,"",I6*J6)</f>
        <v/>
      </c>
    </row>
    <row r="7" spans="1:11" x14ac:dyDescent="0.25">
      <c r="A7" s="113"/>
      <c r="B7" s="7" t="s">
        <v>10</v>
      </c>
      <c r="C7" s="13">
        <v>41</v>
      </c>
      <c r="D7" s="57"/>
      <c r="E7" s="47" t="str">
        <f t="shared" si="0"/>
        <v/>
      </c>
      <c r="G7" s="95" t="s">
        <v>37</v>
      </c>
      <c r="H7" s="6" t="s">
        <v>34</v>
      </c>
      <c r="I7" s="12">
        <v>4.2</v>
      </c>
      <c r="J7" s="54"/>
      <c r="K7" s="46" t="str">
        <f t="shared" si="1"/>
        <v/>
      </c>
    </row>
    <row r="8" spans="1:11" ht="16.5" thickBot="1" x14ac:dyDescent="0.3">
      <c r="A8" s="106"/>
      <c r="B8" s="8" t="s">
        <v>11</v>
      </c>
      <c r="C8" s="14">
        <v>54</v>
      </c>
      <c r="D8" s="53"/>
      <c r="E8" s="48" t="str">
        <f t="shared" si="0"/>
        <v/>
      </c>
      <c r="G8" s="96"/>
      <c r="H8" s="8" t="s">
        <v>9</v>
      </c>
      <c r="I8" s="14">
        <v>5.7</v>
      </c>
      <c r="J8" s="53"/>
      <c r="K8" s="48" t="str">
        <f t="shared" si="1"/>
        <v/>
      </c>
    </row>
    <row r="9" spans="1:11" x14ac:dyDescent="0.25">
      <c r="A9" s="105" t="s">
        <v>18</v>
      </c>
      <c r="B9" s="6" t="s">
        <v>8</v>
      </c>
      <c r="C9" s="12">
        <v>27</v>
      </c>
      <c r="D9" s="54"/>
      <c r="E9" s="46" t="str">
        <f t="shared" si="0"/>
        <v/>
      </c>
      <c r="G9" s="95" t="s">
        <v>38</v>
      </c>
      <c r="H9" s="6" t="s">
        <v>34</v>
      </c>
      <c r="I9" s="12">
        <v>4.8</v>
      </c>
      <c r="J9" s="54"/>
      <c r="K9" s="46" t="str">
        <f t="shared" si="1"/>
        <v/>
      </c>
    </row>
    <row r="10" spans="1:11" ht="16.5" thickBot="1" x14ac:dyDescent="0.3">
      <c r="A10" s="113"/>
      <c r="B10" s="7" t="s">
        <v>9</v>
      </c>
      <c r="C10" s="13">
        <v>33</v>
      </c>
      <c r="D10" s="57"/>
      <c r="E10" s="47" t="str">
        <f t="shared" si="0"/>
        <v/>
      </c>
      <c r="G10" s="96"/>
      <c r="H10" s="8" t="s">
        <v>9</v>
      </c>
      <c r="I10" s="14">
        <v>6.3</v>
      </c>
      <c r="J10" s="53"/>
      <c r="K10" s="48" t="str">
        <f t="shared" si="1"/>
        <v/>
      </c>
    </row>
    <row r="11" spans="1:11" x14ac:dyDescent="0.25">
      <c r="A11" s="113"/>
      <c r="B11" s="7" t="s">
        <v>10</v>
      </c>
      <c r="C11" s="13">
        <v>54</v>
      </c>
      <c r="D11" s="57"/>
      <c r="E11" s="47" t="str">
        <f t="shared" si="0"/>
        <v/>
      </c>
      <c r="G11" s="95" t="s">
        <v>39</v>
      </c>
      <c r="H11" s="6" t="s">
        <v>34</v>
      </c>
      <c r="I11" s="12">
        <v>4.2</v>
      </c>
      <c r="J11" s="54"/>
      <c r="K11" s="46" t="str">
        <f t="shared" si="1"/>
        <v/>
      </c>
    </row>
    <row r="12" spans="1:11" ht="16.5" thickBot="1" x14ac:dyDescent="0.3">
      <c r="A12" s="106"/>
      <c r="B12" s="8" t="s">
        <v>11</v>
      </c>
      <c r="C12" s="14">
        <v>66</v>
      </c>
      <c r="D12" s="53"/>
      <c r="E12" s="48" t="str">
        <f t="shared" si="0"/>
        <v/>
      </c>
      <c r="G12" s="96"/>
      <c r="H12" s="8" t="s">
        <v>9</v>
      </c>
      <c r="I12" s="14">
        <v>5.7</v>
      </c>
      <c r="J12" s="53"/>
      <c r="K12" s="48" t="str">
        <f t="shared" si="1"/>
        <v/>
      </c>
    </row>
    <row r="13" spans="1:11" ht="16.5" thickBot="1" x14ac:dyDescent="0.3">
      <c r="A13" s="105" t="s">
        <v>17</v>
      </c>
      <c r="B13" s="6" t="s">
        <v>13</v>
      </c>
      <c r="C13" s="12">
        <v>10</v>
      </c>
      <c r="D13" s="54"/>
      <c r="E13" s="46" t="str">
        <f t="shared" si="0"/>
        <v/>
      </c>
      <c r="G13" s="101" t="s">
        <v>84</v>
      </c>
      <c r="H13" s="102"/>
      <c r="I13" s="16">
        <v>12</v>
      </c>
      <c r="J13" s="55"/>
      <c r="K13" s="51" t="str">
        <f t="shared" si="1"/>
        <v/>
      </c>
    </row>
    <row r="14" spans="1:11" ht="16.5" thickBot="1" x14ac:dyDescent="0.3">
      <c r="A14" s="113"/>
      <c r="B14" s="7" t="s">
        <v>14</v>
      </c>
      <c r="C14" s="13">
        <v>19.5</v>
      </c>
      <c r="D14" s="57"/>
      <c r="E14" s="47" t="str">
        <f t="shared" si="0"/>
        <v/>
      </c>
      <c r="G14" s="101" t="s">
        <v>85</v>
      </c>
      <c r="H14" s="102"/>
      <c r="I14" s="16">
        <v>15</v>
      </c>
      <c r="J14" s="55"/>
      <c r="K14" s="51" t="str">
        <f t="shared" si="1"/>
        <v/>
      </c>
    </row>
    <row r="15" spans="1:11" ht="16.5" thickBot="1" x14ac:dyDescent="0.3">
      <c r="A15" s="106"/>
      <c r="B15" s="8" t="s">
        <v>15</v>
      </c>
      <c r="C15" s="14">
        <v>32</v>
      </c>
      <c r="D15" s="53"/>
      <c r="E15" s="48" t="str">
        <f t="shared" si="0"/>
        <v/>
      </c>
      <c r="G15" s="95" t="s">
        <v>41</v>
      </c>
      <c r="H15" s="6" t="s">
        <v>52</v>
      </c>
      <c r="I15" s="12">
        <v>12</v>
      </c>
      <c r="J15" s="54"/>
      <c r="K15" s="46" t="str">
        <f t="shared" si="1"/>
        <v/>
      </c>
    </row>
    <row r="16" spans="1:11" ht="16.5" thickBot="1" x14ac:dyDescent="0.3">
      <c r="A16" s="105" t="s">
        <v>16</v>
      </c>
      <c r="B16" s="6" t="s">
        <v>13</v>
      </c>
      <c r="C16" s="12">
        <v>12.5</v>
      </c>
      <c r="D16" s="54"/>
      <c r="E16" s="46" t="str">
        <f t="shared" si="0"/>
        <v/>
      </c>
      <c r="G16" s="107"/>
      <c r="H16" s="43" t="s">
        <v>40</v>
      </c>
      <c r="I16" s="44">
        <v>17</v>
      </c>
      <c r="J16" s="56"/>
      <c r="K16" s="52" t="str">
        <f t="shared" si="1"/>
        <v/>
      </c>
    </row>
    <row r="17" spans="1:11" ht="16.5" thickBot="1" x14ac:dyDescent="0.3">
      <c r="A17" s="106"/>
      <c r="B17" s="8" t="s">
        <v>14</v>
      </c>
      <c r="C17" s="14">
        <v>25</v>
      </c>
      <c r="D17" s="53"/>
      <c r="E17" s="48" t="str">
        <f t="shared" si="0"/>
        <v/>
      </c>
      <c r="G17" s="101" t="s">
        <v>86</v>
      </c>
      <c r="H17" s="102"/>
      <c r="I17" s="16">
        <v>21.5</v>
      </c>
      <c r="J17" s="55"/>
      <c r="K17" s="51" t="str">
        <f t="shared" si="1"/>
        <v/>
      </c>
    </row>
    <row r="18" spans="1:11" ht="32.25" thickBot="1" x14ac:dyDescent="0.3">
      <c r="A18" s="63" t="s">
        <v>61</v>
      </c>
      <c r="B18" s="42" t="s">
        <v>70</v>
      </c>
      <c r="C18" s="61" t="s">
        <v>81</v>
      </c>
      <c r="D18" s="59"/>
      <c r="E18" s="49" t="str">
        <f>IF(D18=0,"",D18*12.5/100)</f>
        <v/>
      </c>
      <c r="G18" s="45"/>
      <c r="H18" s="24"/>
      <c r="J18" s="1"/>
      <c r="K18" s="32"/>
    </row>
    <row r="19" spans="1:11" x14ac:dyDescent="0.25">
      <c r="A19" s="105" t="s">
        <v>21</v>
      </c>
      <c r="B19" s="6" t="s">
        <v>19</v>
      </c>
      <c r="C19" s="12">
        <v>13</v>
      </c>
      <c r="D19" s="54"/>
      <c r="E19" s="46" t="str">
        <f>IF(D19="","",C19*D19)</f>
        <v/>
      </c>
      <c r="G19" s="95" t="s">
        <v>45</v>
      </c>
      <c r="H19" s="6" t="s">
        <v>42</v>
      </c>
      <c r="I19" s="12">
        <v>9.5</v>
      </c>
      <c r="J19" s="54"/>
      <c r="K19" s="46" t="str">
        <f t="shared" si="1"/>
        <v/>
      </c>
    </row>
    <row r="20" spans="1:11" x14ac:dyDescent="0.25">
      <c r="A20" s="113"/>
      <c r="B20" s="7" t="s">
        <v>1</v>
      </c>
      <c r="C20" s="13">
        <v>18.8</v>
      </c>
      <c r="D20" s="57"/>
      <c r="E20" s="47" t="str">
        <f t="shared" ref="E20:E44" si="2">IF(D20="","",C20*D20)</f>
        <v/>
      </c>
      <c r="G20" s="108"/>
      <c r="H20" s="7" t="s">
        <v>43</v>
      </c>
      <c r="I20" s="13">
        <v>14.5</v>
      </c>
      <c r="J20" s="57"/>
      <c r="K20" s="47" t="str">
        <f t="shared" si="1"/>
        <v/>
      </c>
    </row>
    <row r="21" spans="1:11" ht="16.5" thickBot="1" x14ac:dyDescent="0.3">
      <c r="A21" s="113"/>
      <c r="B21" s="7" t="s">
        <v>2</v>
      </c>
      <c r="C21" s="13">
        <v>22</v>
      </c>
      <c r="D21" s="57"/>
      <c r="E21" s="47" t="str">
        <f t="shared" si="2"/>
        <v/>
      </c>
      <c r="G21" s="96"/>
      <c r="H21" s="8" t="s">
        <v>44</v>
      </c>
      <c r="I21" s="14">
        <v>17</v>
      </c>
      <c r="J21" s="53"/>
      <c r="K21" s="48" t="str">
        <f t="shared" si="1"/>
        <v/>
      </c>
    </row>
    <row r="22" spans="1:11" ht="16.5" thickBot="1" x14ac:dyDescent="0.3">
      <c r="A22" s="113"/>
      <c r="B22" s="7" t="s">
        <v>3</v>
      </c>
      <c r="C22" s="13">
        <v>16.5</v>
      </c>
      <c r="D22" s="57"/>
      <c r="E22" s="47" t="str">
        <f t="shared" si="2"/>
        <v/>
      </c>
      <c r="G22" s="101" t="s">
        <v>92</v>
      </c>
      <c r="H22" s="102"/>
      <c r="I22" s="16">
        <v>17.8</v>
      </c>
      <c r="J22" s="55"/>
      <c r="K22" s="51" t="str">
        <f t="shared" si="1"/>
        <v/>
      </c>
    </row>
    <row r="23" spans="1:11" ht="16.5" thickBot="1" x14ac:dyDescent="0.3">
      <c r="A23" s="113"/>
      <c r="B23" s="7" t="s">
        <v>4</v>
      </c>
      <c r="C23" s="13">
        <v>11</v>
      </c>
      <c r="D23" s="57"/>
      <c r="E23" s="47" t="str">
        <f t="shared" si="2"/>
        <v/>
      </c>
      <c r="G23" s="101" t="s">
        <v>46</v>
      </c>
      <c r="H23" s="102"/>
      <c r="I23" s="16">
        <v>6.5</v>
      </c>
      <c r="J23" s="55"/>
      <c r="K23" s="51" t="str">
        <f t="shared" si="1"/>
        <v/>
      </c>
    </row>
    <row r="24" spans="1:11" ht="16.5" thickBot="1" x14ac:dyDescent="0.3">
      <c r="A24" s="106"/>
      <c r="B24" s="8" t="s">
        <v>48</v>
      </c>
      <c r="C24" s="14">
        <v>10</v>
      </c>
      <c r="D24" s="53"/>
      <c r="E24" s="48" t="str">
        <f t="shared" si="2"/>
        <v/>
      </c>
      <c r="G24" s="30"/>
      <c r="J24" s="1"/>
      <c r="K24" s="32"/>
    </row>
    <row r="25" spans="1:11" ht="16.5" thickBot="1" x14ac:dyDescent="0.3">
      <c r="A25" s="114" t="s">
        <v>20</v>
      </c>
      <c r="B25" s="6" t="s">
        <v>88</v>
      </c>
      <c r="C25" s="12">
        <v>15</v>
      </c>
      <c r="D25" s="54"/>
      <c r="E25" s="46" t="str">
        <f t="shared" si="2"/>
        <v/>
      </c>
      <c r="G25" s="103" t="s">
        <v>0</v>
      </c>
      <c r="H25" s="104"/>
      <c r="I25" s="16">
        <v>14</v>
      </c>
      <c r="J25" s="55"/>
      <c r="K25" s="51" t="str">
        <f t="shared" si="1"/>
        <v/>
      </c>
    </row>
    <row r="26" spans="1:11" ht="16.5" thickBot="1" x14ac:dyDescent="0.3">
      <c r="A26" s="115"/>
      <c r="B26" s="4" t="s">
        <v>89</v>
      </c>
      <c r="C26" s="15">
        <v>15</v>
      </c>
      <c r="D26" s="60"/>
      <c r="E26" s="50" t="str">
        <f t="shared" si="2"/>
        <v/>
      </c>
      <c r="G26" s="103" t="s">
        <v>49</v>
      </c>
      <c r="H26" s="104"/>
      <c r="I26" s="16">
        <v>6.5</v>
      </c>
      <c r="J26" s="55"/>
      <c r="K26" s="51" t="str">
        <f t="shared" si="1"/>
        <v/>
      </c>
    </row>
    <row r="27" spans="1:11" ht="16.5" thickBot="1" x14ac:dyDescent="0.3">
      <c r="A27" s="105" t="s">
        <v>25</v>
      </c>
      <c r="B27" s="6" t="s">
        <v>22</v>
      </c>
      <c r="C27" s="12">
        <v>6</v>
      </c>
      <c r="D27" s="54"/>
      <c r="E27" s="46" t="str">
        <f t="shared" si="2"/>
        <v/>
      </c>
      <c r="G27" s="30"/>
      <c r="J27" s="1"/>
      <c r="K27" s="32"/>
    </row>
    <row r="28" spans="1:11" ht="16.5" thickBot="1" x14ac:dyDescent="0.3">
      <c r="A28" s="106"/>
      <c r="B28" s="8" t="s">
        <v>5</v>
      </c>
      <c r="C28" s="14">
        <v>9.5</v>
      </c>
      <c r="D28" s="53"/>
      <c r="E28" s="48" t="str">
        <f t="shared" si="2"/>
        <v/>
      </c>
      <c r="G28" s="103" t="s">
        <v>50</v>
      </c>
      <c r="H28" s="104"/>
      <c r="I28" s="16">
        <v>21</v>
      </c>
      <c r="J28" s="55"/>
      <c r="K28" s="51" t="str">
        <f t="shared" si="1"/>
        <v/>
      </c>
    </row>
    <row r="29" spans="1:11" ht="16.5" thickBot="1" x14ac:dyDescent="0.3">
      <c r="A29" s="18" t="s">
        <v>24</v>
      </c>
      <c r="B29" s="5" t="s">
        <v>23</v>
      </c>
      <c r="C29" s="16">
        <v>11.5</v>
      </c>
      <c r="D29" s="55"/>
      <c r="E29" s="51" t="str">
        <f t="shared" si="2"/>
        <v/>
      </c>
      <c r="G29" s="103" t="s">
        <v>51</v>
      </c>
      <c r="H29" s="104"/>
      <c r="I29" s="16">
        <v>28</v>
      </c>
      <c r="J29" s="55"/>
      <c r="K29" s="51" t="str">
        <f t="shared" si="1"/>
        <v/>
      </c>
    </row>
    <row r="30" spans="1:11" ht="16.5" thickBot="1" x14ac:dyDescent="0.3">
      <c r="A30" s="101" t="s">
        <v>47</v>
      </c>
      <c r="B30" s="102"/>
      <c r="C30" s="16">
        <v>10</v>
      </c>
      <c r="D30" s="55"/>
      <c r="E30" s="51" t="str">
        <f t="shared" si="2"/>
        <v/>
      </c>
      <c r="J30" s="1"/>
    </row>
    <row r="31" spans="1:11" ht="15.6" customHeight="1" thickBot="1" x14ac:dyDescent="0.3">
      <c r="A31" s="120" t="s">
        <v>26</v>
      </c>
      <c r="B31" s="121"/>
      <c r="C31" s="16">
        <v>21</v>
      </c>
      <c r="D31" s="55"/>
      <c r="E31" s="51" t="str">
        <f t="shared" si="2"/>
        <v/>
      </c>
      <c r="G31" s="97" t="s">
        <v>69</v>
      </c>
      <c r="H31" s="98"/>
      <c r="I31" s="40"/>
      <c r="J31" s="58"/>
      <c r="K31" s="10" t="str">
        <f>IF(SUM(E5:E44)+SUM(K5:K29)=0,"",SUM(E5:E44)+SUM(K5:K29))</f>
        <v/>
      </c>
    </row>
    <row r="32" spans="1:11" ht="16.5" thickBot="1" x14ac:dyDescent="0.3">
      <c r="A32" s="105" t="s">
        <v>27</v>
      </c>
      <c r="B32" s="6" t="s">
        <v>10</v>
      </c>
      <c r="C32" s="12">
        <v>3.5</v>
      </c>
      <c r="D32" s="54"/>
      <c r="E32" s="46" t="str">
        <f t="shared" si="2"/>
        <v/>
      </c>
    </row>
    <row r="33" spans="1:12" ht="16.5" thickBot="1" x14ac:dyDescent="0.3">
      <c r="A33" s="106"/>
      <c r="B33" s="8" t="s">
        <v>28</v>
      </c>
      <c r="C33" s="14">
        <v>6</v>
      </c>
      <c r="D33" s="53"/>
      <c r="E33" s="48" t="str">
        <f t="shared" si="2"/>
        <v/>
      </c>
      <c r="G33" s="117" t="s">
        <v>83</v>
      </c>
      <c r="H33" s="118"/>
      <c r="I33" s="118"/>
      <c r="J33" s="118"/>
      <c r="K33" s="119"/>
    </row>
    <row r="34" spans="1:12" ht="16.5" thickBot="1" x14ac:dyDescent="0.3">
      <c r="A34" s="101" t="s">
        <v>87</v>
      </c>
      <c r="B34" s="102"/>
      <c r="C34" s="16">
        <v>4</v>
      </c>
      <c r="D34" s="55"/>
      <c r="E34" s="51" t="str">
        <f t="shared" si="2"/>
        <v/>
      </c>
      <c r="G34" s="111" t="s">
        <v>55</v>
      </c>
      <c r="H34" s="112"/>
      <c r="I34" s="67">
        <v>17</v>
      </c>
      <c r="J34" s="68"/>
      <c r="K34" s="69">
        <f>I34*J34</f>
        <v>0</v>
      </c>
    </row>
    <row r="35" spans="1:12" x14ac:dyDescent="0.25">
      <c r="A35" s="105" t="s">
        <v>29</v>
      </c>
      <c r="B35" s="6" t="s">
        <v>34</v>
      </c>
      <c r="C35" s="12">
        <v>5.5</v>
      </c>
      <c r="D35" s="54"/>
      <c r="E35" s="46" t="str">
        <f t="shared" si="2"/>
        <v/>
      </c>
      <c r="G35" s="99" t="s">
        <v>56</v>
      </c>
      <c r="H35" s="100"/>
      <c r="I35" s="13">
        <v>24</v>
      </c>
      <c r="J35" s="57"/>
      <c r="K35" s="41">
        <f t="shared" ref="K35:K36" si="3">I35*J35</f>
        <v>0</v>
      </c>
    </row>
    <row r="36" spans="1:12" ht="16.5" thickBot="1" x14ac:dyDescent="0.3">
      <c r="A36" s="106"/>
      <c r="B36" s="8" t="s">
        <v>9</v>
      </c>
      <c r="C36" s="14">
        <v>7.3</v>
      </c>
      <c r="D36" s="53"/>
      <c r="E36" s="48" t="str">
        <f t="shared" si="2"/>
        <v/>
      </c>
      <c r="G36" s="99" t="s">
        <v>57</v>
      </c>
      <c r="H36" s="100"/>
      <c r="I36" s="13">
        <v>32</v>
      </c>
      <c r="J36" s="57"/>
      <c r="K36" s="41">
        <f t="shared" si="3"/>
        <v>0</v>
      </c>
    </row>
    <row r="37" spans="1:12" x14ac:dyDescent="0.25">
      <c r="A37" s="105" t="s">
        <v>30</v>
      </c>
      <c r="B37" s="6" t="s">
        <v>34</v>
      </c>
      <c r="C37" s="12">
        <v>4.2</v>
      </c>
      <c r="D37" s="54"/>
      <c r="E37" s="46" t="str">
        <f t="shared" si="2"/>
        <v/>
      </c>
      <c r="G37" s="99" t="s">
        <v>59</v>
      </c>
      <c r="H37" s="100"/>
      <c r="I37" s="13">
        <v>39</v>
      </c>
      <c r="J37" s="57"/>
      <c r="K37" s="41">
        <f>I37*J37</f>
        <v>0</v>
      </c>
    </row>
    <row r="38" spans="1:12" ht="16.5" thickBot="1" x14ac:dyDescent="0.3">
      <c r="A38" s="106"/>
      <c r="B38" s="8" t="s">
        <v>9</v>
      </c>
      <c r="C38" s="14">
        <v>5.7</v>
      </c>
      <c r="D38" s="53"/>
      <c r="E38" s="48" t="str">
        <f t="shared" si="2"/>
        <v/>
      </c>
      <c r="G38" s="109" t="s">
        <v>60</v>
      </c>
      <c r="H38" s="110"/>
      <c r="I38" s="64" t="s">
        <v>58</v>
      </c>
      <c r="J38" s="65"/>
      <c r="K38" s="66"/>
    </row>
    <row r="39" spans="1:12" x14ac:dyDescent="0.25">
      <c r="A39" s="105" t="s">
        <v>31</v>
      </c>
      <c r="B39" s="6" t="s">
        <v>14</v>
      </c>
      <c r="C39" s="12">
        <v>10</v>
      </c>
      <c r="D39" s="54"/>
      <c r="E39" s="46" t="str">
        <f t="shared" si="2"/>
        <v/>
      </c>
    </row>
    <row r="40" spans="1:12" ht="16.5" thickBot="1" x14ac:dyDescent="0.3">
      <c r="A40" s="113"/>
      <c r="B40" s="7" t="s">
        <v>32</v>
      </c>
      <c r="C40" s="13">
        <v>16</v>
      </c>
      <c r="D40" s="57"/>
      <c r="E40" s="47" t="str">
        <f t="shared" si="2"/>
        <v/>
      </c>
    </row>
    <row r="41" spans="1:12" ht="16.5" thickBot="1" x14ac:dyDescent="0.3">
      <c r="A41" s="106"/>
      <c r="B41" s="8" t="s">
        <v>33</v>
      </c>
      <c r="C41" s="14">
        <v>22.5</v>
      </c>
      <c r="D41" s="53"/>
      <c r="E41" s="48" t="str">
        <f t="shared" si="2"/>
        <v/>
      </c>
      <c r="G41" s="97" t="s">
        <v>53</v>
      </c>
      <c r="H41" s="98"/>
      <c r="I41" s="62"/>
      <c r="J41" s="19"/>
      <c r="K41" s="23" t="str">
        <f>IF(SUM(E5:E44)+SUM(K5:K29)=0,"",K31+IF(K31&lt;100,I34,IF(K31&lt;180,I35,IF(K31&lt;350,I36,IF(K31&lt;750,I37,0)))))</f>
        <v/>
      </c>
    </row>
    <row r="42" spans="1:12" ht="16.5" thickBot="1" x14ac:dyDescent="0.3">
      <c r="A42" s="101" t="s">
        <v>82</v>
      </c>
      <c r="B42" s="102"/>
      <c r="C42" s="16">
        <v>36.700000000000003</v>
      </c>
      <c r="D42" s="55"/>
      <c r="E42" s="51" t="str">
        <f t="shared" si="2"/>
        <v/>
      </c>
    </row>
    <row r="43" spans="1:12" x14ac:dyDescent="0.25">
      <c r="A43" s="105" t="s">
        <v>35</v>
      </c>
      <c r="B43" s="6" t="s">
        <v>34</v>
      </c>
      <c r="C43" s="12">
        <v>4.2</v>
      </c>
      <c r="D43" s="54"/>
      <c r="E43" s="46" t="str">
        <f t="shared" si="2"/>
        <v/>
      </c>
      <c r="G43" s="36" t="s">
        <v>63</v>
      </c>
      <c r="H43" s="27"/>
      <c r="I43" s="28"/>
      <c r="J43" s="28"/>
      <c r="K43" s="29"/>
    </row>
    <row r="44" spans="1:12" ht="16.5" thickBot="1" x14ac:dyDescent="0.3">
      <c r="A44" s="106"/>
      <c r="B44" s="8" t="s">
        <v>9</v>
      </c>
      <c r="C44" s="14">
        <v>5.7</v>
      </c>
      <c r="D44" s="53"/>
      <c r="E44" s="48" t="str">
        <f t="shared" si="2"/>
        <v/>
      </c>
      <c r="G44" s="38" t="s">
        <v>64</v>
      </c>
      <c r="K44" s="31"/>
    </row>
    <row r="45" spans="1:12" ht="16.5" thickBot="1" x14ac:dyDescent="0.3">
      <c r="A45" s="21"/>
      <c r="C45" s="22"/>
      <c r="E45" s="22"/>
      <c r="G45" s="37" t="s">
        <v>65</v>
      </c>
      <c r="I45" s="1"/>
      <c r="K45" s="32"/>
    </row>
    <row r="46" spans="1:12" x14ac:dyDescent="0.25">
      <c r="A46" s="70" t="s">
        <v>71</v>
      </c>
      <c r="B46" s="71"/>
      <c r="C46" s="71"/>
      <c r="D46" s="71"/>
      <c r="E46" s="72"/>
      <c r="G46" s="37" t="s">
        <v>66</v>
      </c>
      <c r="I46" s="1"/>
      <c r="K46" s="32"/>
      <c r="L46" s="2"/>
    </row>
    <row r="47" spans="1:12" x14ac:dyDescent="0.25">
      <c r="A47" s="73" t="s">
        <v>72</v>
      </c>
      <c r="B47" s="74"/>
      <c r="C47" s="75" t="s">
        <v>73</v>
      </c>
      <c r="D47" s="89"/>
      <c r="E47" s="90"/>
      <c r="G47" s="38" t="s">
        <v>67</v>
      </c>
      <c r="K47" s="31"/>
      <c r="L47" s="2"/>
    </row>
    <row r="48" spans="1:12" ht="16.5" thickBot="1" x14ac:dyDescent="0.3">
      <c r="A48" s="73" t="s">
        <v>74</v>
      </c>
      <c r="B48" s="74"/>
      <c r="C48" s="75"/>
      <c r="D48" s="75"/>
      <c r="E48" s="76"/>
      <c r="G48" s="39" t="s">
        <v>68</v>
      </c>
      <c r="H48" s="33"/>
      <c r="I48" s="34"/>
      <c r="J48" s="34"/>
      <c r="K48" s="35"/>
    </row>
    <row r="49" spans="1:8" x14ac:dyDescent="0.25">
      <c r="A49" s="77"/>
      <c r="B49" s="75"/>
      <c r="C49" s="75"/>
      <c r="D49" s="75"/>
      <c r="E49" s="76"/>
      <c r="F49"/>
      <c r="G49" s="25"/>
      <c r="H49" s="25"/>
    </row>
    <row r="50" spans="1:8" ht="21" customHeight="1" x14ac:dyDescent="0.25">
      <c r="A50" s="78" t="s">
        <v>75</v>
      </c>
      <c r="B50" s="79"/>
      <c r="C50" s="79" t="s">
        <v>76</v>
      </c>
      <c r="D50" s="91"/>
      <c r="E50" s="92"/>
      <c r="F50" s="25"/>
      <c r="G50" s="25"/>
      <c r="H50" s="25"/>
    </row>
    <row r="51" spans="1:8" ht="32.25" hidden="1" customHeight="1" x14ac:dyDescent="0.25">
      <c r="A51" s="81" t="s">
        <v>62</v>
      </c>
      <c r="B51" s="82"/>
      <c r="C51" s="82"/>
      <c r="D51" s="82"/>
      <c r="E51" s="83"/>
      <c r="F51" s="25"/>
      <c r="G51" s="26"/>
      <c r="H51" s="26"/>
    </row>
    <row r="52" spans="1:8" x14ac:dyDescent="0.25">
      <c r="A52" s="73" t="s">
        <v>77</v>
      </c>
      <c r="B52" s="84"/>
      <c r="C52" s="74" t="s">
        <v>78</v>
      </c>
      <c r="D52" s="93"/>
      <c r="E52" s="94"/>
      <c r="F52" s="26"/>
      <c r="G52" s="24"/>
      <c r="H52" s="24"/>
    </row>
    <row r="53" spans="1:8" x14ac:dyDescent="0.25">
      <c r="A53" s="73" t="s">
        <v>79</v>
      </c>
      <c r="B53" s="85"/>
      <c r="C53" s="74"/>
      <c r="D53" s="74"/>
      <c r="E53" s="80"/>
      <c r="F53" s="24"/>
    </row>
    <row r="54" spans="1:8" ht="16.5" thickBot="1" x14ac:dyDescent="0.3">
      <c r="A54" s="86" t="s">
        <v>80</v>
      </c>
      <c r="B54" s="87"/>
      <c r="C54" s="87"/>
      <c r="D54" s="87"/>
      <c r="E54" s="88"/>
    </row>
  </sheetData>
  <mergeCells count="44">
    <mergeCell ref="A32:A33"/>
    <mergeCell ref="A35:A36"/>
    <mergeCell ref="A37:A38"/>
    <mergeCell ref="A39:A41"/>
    <mergeCell ref="A1:C1"/>
    <mergeCell ref="A31:B31"/>
    <mergeCell ref="A34:B34"/>
    <mergeCell ref="A2:K2"/>
    <mergeCell ref="A9:A12"/>
    <mergeCell ref="A13:A15"/>
    <mergeCell ref="A16:A17"/>
    <mergeCell ref="A19:A24"/>
    <mergeCell ref="A25:A26"/>
    <mergeCell ref="A43:A44"/>
    <mergeCell ref="G7:G8"/>
    <mergeCell ref="G9:G10"/>
    <mergeCell ref="G11:G12"/>
    <mergeCell ref="G15:G16"/>
    <mergeCell ref="A30:B30"/>
    <mergeCell ref="G13:H13"/>
    <mergeCell ref="G14:H14"/>
    <mergeCell ref="G17:H17"/>
    <mergeCell ref="G19:G21"/>
    <mergeCell ref="A27:A28"/>
    <mergeCell ref="G38:H38"/>
    <mergeCell ref="G34:H34"/>
    <mergeCell ref="G35:H35"/>
    <mergeCell ref="A42:B42"/>
    <mergeCell ref="A5:A8"/>
    <mergeCell ref="D47:E47"/>
    <mergeCell ref="D50:E50"/>
    <mergeCell ref="D52:E52"/>
    <mergeCell ref="G5:G6"/>
    <mergeCell ref="G41:H41"/>
    <mergeCell ref="G36:H36"/>
    <mergeCell ref="G37:H37"/>
    <mergeCell ref="G22:H22"/>
    <mergeCell ref="G23:H23"/>
    <mergeCell ref="G25:H25"/>
    <mergeCell ref="G26:H26"/>
    <mergeCell ref="G28:H28"/>
    <mergeCell ref="G29:H29"/>
    <mergeCell ref="G33:K33"/>
    <mergeCell ref="G31:H31"/>
  </mergeCells>
  <conditionalFormatting sqref="K34:K37">
    <cfRule type="cellIs" dxfId="0" priority="1" operator="equal">
      <formula>0</formula>
    </cfRule>
  </conditionalFormatting>
  <pageMargins left="0.37" right="0.37" top="0.364375" bottom="0.74803149606299213" header="0.30937500000000001" footer="0.31496062992125984"/>
  <pageSetup paperSize="9" scale="64"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Bon de commande</vt:lpstr>
      <vt:lpstr>'Bon de commande'!Zone_d_impression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FABE</dc:creator>
  <cp:lastModifiedBy>FABE</cp:lastModifiedBy>
  <cp:lastPrinted>2025-08-05T14:21:14Z</cp:lastPrinted>
  <dcterms:created xsi:type="dcterms:W3CDTF">2021-10-24T16:17:59Z</dcterms:created>
  <dcterms:modified xsi:type="dcterms:W3CDTF">2026-08-11T13:42:02Z</dcterms:modified>
</cp:coreProperties>
</file>